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Off\Hannah\Travel Docs\"/>
    </mc:Choice>
  </mc:AlternateContent>
  <bookViews>
    <workbookView xWindow="0" yWindow="0" windowWidth="8175" windowHeight="519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3" i="1" l="1"/>
  <c r="B8" i="3" l="1"/>
  <c r="C7" i="3"/>
  <c r="C4" i="3"/>
  <c r="C3" i="3"/>
  <c r="C5" i="3"/>
  <c r="C6" i="3"/>
  <c r="B44" i="1"/>
  <c r="B19" i="1"/>
  <c r="B28" i="1" s="1"/>
  <c r="B13" i="1"/>
  <c r="B40" i="1" s="1"/>
  <c r="B41" i="1" s="1"/>
  <c r="B43" i="1" l="1"/>
  <c r="B45" i="1" s="1"/>
  <c r="B47" i="1" s="1"/>
  <c r="B52" i="1" s="1"/>
  <c r="B24" i="1"/>
  <c r="B25" i="1" s="1"/>
  <c r="B27" i="1" l="1"/>
  <c r="B29" i="1" s="1"/>
  <c r="B53" i="1" s="1"/>
  <c r="B31" i="1" l="1"/>
  <c r="B35" i="1" s="1"/>
  <c r="B51" i="1" l="1"/>
  <c r="B54" i="1" s="1"/>
</calcChain>
</file>

<file path=xl/sharedStrings.xml><?xml version="1.0" encoding="utf-8"?>
<sst xmlns="http://schemas.openxmlformats.org/spreadsheetml/2006/main" count="46" uniqueCount="42">
  <si>
    <t>Enter Subtotal</t>
  </si>
  <si>
    <t>= Tax Rate</t>
  </si>
  <si>
    <t>Enter Tip amount</t>
  </si>
  <si>
    <t>Enter Total charge (including tax but not tip)</t>
  </si>
  <si>
    <t>Tax on food</t>
  </si>
  <si>
    <t>Tip for food</t>
  </si>
  <si>
    <t>Tax on alcohol</t>
  </si>
  <si>
    <t>Tip rate</t>
  </si>
  <si>
    <t>Tax rate</t>
  </si>
  <si>
    <t>5 - Verify calculations:</t>
  </si>
  <si>
    <t>1 - Calculate the sales tax rate:</t>
  </si>
  <si>
    <r>
      <t>The</t>
    </r>
    <r>
      <rPr>
        <sz val="11"/>
        <color indexed="10"/>
        <rFont val="Calibri"/>
        <family val="2"/>
      </rPr>
      <t xml:space="preserve"> </t>
    </r>
    <r>
      <rPr>
        <b/>
        <sz val="11"/>
        <color indexed="10"/>
        <rFont val="Calibri"/>
        <family val="2"/>
      </rPr>
      <t>RED</t>
    </r>
    <r>
      <rPr>
        <sz val="11"/>
        <color theme="1"/>
        <rFont val="Calibri"/>
        <family val="2"/>
        <scheme val="minor"/>
      </rPr>
      <t xml:space="preserve"> cell is the amount eligible for reimbursement.</t>
    </r>
  </si>
  <si>
    <t>Enter total tax amount</t>
  </si>
  <si>
    <r>
      <t xml:space="preserve">Enter amounts in </t>
    </r>
    <r>
      <rPr>
        <sz val="11"/>
        <rFont val="Calibri"/>
        <family val="2"/>
      </rPr>
      <t>yellow</t>
    </r>
    <r>
      <rPr>
        <sz val="11"/>
        <color theme="1"/>
        <rFont val="Calibri"/>
        <family val="2"/>
        <scheme val="minor"/>
      </rPr>
      <t xml:space="preserve"> cells only.</t>
    </r>
  </si>
  <si>
    <t>2 - Calculate tip percentage:</t>
  </si>
  <si>
    <t>Total amount paid - Verify this amount</t>
  </si>
  <si>
    <t>Use for proper removal of alcohol or non-traveler meals from a receipt.</t>
  </si>
  <si>
    <t>3 - Calculate the total cost of allowed food including tax and tip:</t>
  </si>
  <si>
    <t>Enter total allowed food/non alcoholic beverage charges</t>
  </si>
  <si>
    <t>Total allowed food/non alcoholic beverage charges + Tax</t>
  </si>
  <si>
    <t>4 - Calculate the total cost of alcoholic beverages or non-traveler meal including tax and tip</t>
  </si>
  <si>
    <t>Enter total alcoholic beverage charges or non-traveler meal</t>
  </si>
  <si>
    <t>Total alcoholic beverage charges or non-traveler meal + Tax</t>
  </si>
  <si>
    <t>Tip for alcohol or non-traveler meal</t>
  </si>
  <si>
    <t>Total alcoholic beverage or non-traveler meal charges + Tax + Tip</t>
  </si>
  <si>
    <t>How To Calculate for Meal Adjustments</t>
  </si>
  <si>
    <r>
      <t xml:space="preserve">= Tip rate </t>
    </r>
    <r>
      <rPr>
        <i/>
        <sz val="11"/>
        <color indexed="10"/>
        <rFont val="Calibri"/>
        <family val="2"/>
      </rPr>
      <t>(automatically adjusted down if over 20%)</t>
    </r>
  </si>
  <si>
    <t xml:space="preserve">Total allowed food/non alcoholic beverage charges + Tax + Tip </t>
  </si>
  <si>
    <t>(tip automatically adjusted if over 20%)</t>
  </si>
  <si>
    <t>**</t>
  </si>
  <si>
    <t>Number of diners</t>
  </si>
  <si>
    <t>Maximum allowed reimbursement per person</t>
  </si>
  <si>
    <r>
      <rPr>
        <b/>
        <sz val="8"/>
        <color theme="1"/>
        <rFont val="Calibri"/>
        <family val="2"/>
        <scheme val="minor"/>
      </rPr>
      <t>**</t>
    </r>
    <r>
      <rPr>
        <b/>
        <sz val="12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For meals divided or shared by multiple people use this calculator to adjust out alcohol, then enter the number of diners to determine the maximum allowed reimbursement per person.</t>
    </r>
  </si>
  <si>
    <t>Unallowed tip (over 20%)</t>
  </si>
  <si>
    <t>21-0528-0001</t>
  </si>
  <si>
    <t>25-6238-0777-001</t>
  </si>
  <si>
    <t>26-6211-0026-001</t>
  </si>
  <si>
    <t>25-6238-0733-001</t>
  </si>
  <si>
    <t>25-0513-0005-001</t>
  </si>
  <si>
    <t>$ Amount</t>
  </si>
  <si>
    <t>Prcnt</t>
  </si>
  <si>
    <t>07/01/2018-12/31/2019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</si>
</sst>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i/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22">
    <xf numFmtId="0" fontId="0" fillId="0" borderId="0" xfId="0"/>
    <xf numFmtId="0" fontId="7" fillId="0" borderId="0" xfId="0" applyFont="1"/>
    <xf numFmtId="0" fontId="0" fillId="0" borderId="0" xfId="0" quotePrefix="1"/>
    <xf numFmtId="10" fontId="0" fillId="0" borderId="1" xfId="0" applyNumberFormat="1" applyBorder="1"/>
    <xf numFmtId="10" fontId="0" fillId="0" borderId="0" xfId="0" applyNumberFormat="1" applyBorder="1"/>
    <xf numFmtId="10" fontId="0" fillId="0" borderId="0" xfId="0" applyNumberFormat="1"/>
    <xf numFmtId="164" fontId="0" fillId="0" borderId="0" xfId="0" applyNumberFormat="1"/>
    <xf numFmtId="164" fontId="0" fillId="0" borderId="1" xfId="0" applyNumberFormat="1" applyBorder="1"/>
    <xf numFmtId="0" fontId="8" fillId="0" borderId="0" xfId="0" applyFont="1"/>
    <xf numFmtId="0" fontId="0" fillId="0" borderId="0" xfId="0" applyFont="1"/>
    <xf numFmtId="0" fontId="5" fillId="0" borderId="0" xfId="0" applyFont="1"/>
    <xf numFmtId="164" fontId="0" fillId="0" borderId="0" xfId="0" applyNumberFormat="1" applyBorder="1"/>
    <xf numFmtId="164" fontId="0" fillId="0" borderId="2" xfId="0" applyNumberFormat="1" applyBorder="1"/>
    <xf numFmtId="0" fontId="9" fillId="0" borderId="0" xfId="0" applyFont="1"/>
    <xf numFmtId="0" fontId="6" fillId="0" borderId="0" xfId="0" applyFont="1"/>
    <xf numFmtId="0" fontId="11" fillId="0" borderId="0" xfId="0" applyFont="1" applyAlignment="1">
      <alignment wrapText="1"/>
    </xf>
    <xf numFmtId="0" fontId="0" fillId="0" borderId="0" xfId="0" applyAlignment="1">
      <alignment horizontal="right"/>
    </xf>
    <xf numFmtId="0" fontId="12" fillId="0" borderId="0" xfId="0" applyFont="1" applyAlignment="1">
      <alignment horizontal="right"/>
    </xf>
    <xf numFmtId="164" fontId="0" fillId="2" borderId="0" xfId="0" applyNumberFormat="1" applyFill="1" applyProtection="1">
      <protection locked="0"/>
    </xf>
    <xf numFmtId="164" fontId="10" fillId="3" borderId="2" xfId="0" applyNumberFormat="1" applyFont="1" applyFill="1" applyBorder="1"/>
    <xf numFmtId="10" fontId="0" fillId="0" borderId="0" xfId="1" applyNumberFormat="1" applyFont="1"/>
    <xf numFmtId="0" fontId="11" fillId="0" borderId="0" xfId="0" applyFont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tabSelected="1" zoomScale="110" zoomScaleNormal="110" workbookViewId="0">
      <selection activeCell="B11" sqref="B11"/>
    </sheetView>
  </sheetViews>
  <sheetFormatPr defaultRowHeight="15" x14ac:dyDescent="0.25"/>
  <sheetData>
    <row r="1" spans="1:10" ht="21" x14ac:dyDescent="0.35">
      <c r="A1" s="1" t="s">
        <v>25</v>
      </c>
    </row>
    <row r="2" spans="1:10" s="9" customFormat="1" ht="12.6" customHeight="1" x14ac:dyDescent="0.25">
      <c r="A2" s="10" t="s">
        <v>16</v>
      </c>
    </row>
    <row r="3" spans="1:10" s="9" customFormat="1" ht="6.75" customHeight="1" x14ac:dyDescent="0.25">
      <c r="A3" s="10"/>
    </row>
    <row r="4" spans="1:10" ht="12.6" customHeight="1" x14ac:dyDescent="0.25">
      <c r="A4" t="s">
        <v>13</v>
      </c>
      <c r="E4" t="s">
        <v>11</v>
      </c>
    </row>
    <row r="5" spans="1:10" ht="6.75" customHeight="1" x14ac:dyDescent="0.25"/>
    <row r="6" spans="1:10" ht="12.6" customHeight="1" x14ac:dyDescent="0.25">
      <c r="A6" s="21" t="s">
        <v>32</v>
      </c>
      <c r="B6" s="21"/>
      <c r="C6" s="21"/>
      <c r="D6" s="21"/>
      <c r="E6" s="21"/>
      <c r="F6" s="21"/>
      <c r="G6" s="21"/>
      <c r="H6" s="21"/>
      <c r="I6" s="21"/>
      <c r="J6" s="15"/>
    </row>
    <row r="7" spans="1:10" ht="16.5" customHeight="1" x14ac:dyDescent="0.25">
      <c r="A7" s="21"/>
      <c r="B7" s="21"/>
      <c r="C7" s="21"/>
      <c r="D7" s="21"/>
      <c r="E7" s="21"/>
      <c r="F7" s="21"/>
      <c r="G7" s="21"/>
      <c r="H7" s="21"/>
      <c r="I7" s="21"/>
      <c r="J7" s="15"/>
    </row>
    <row r="8" spans="1:10" ht="11.45" customHeight="1" x14ac:dyDescent="0.25"/>
    <row r="9" spans="1:10" s="10" customFormat="1" x14ac:dyDescent="0.25">
      <c r="A9" s="10" t="s">
        <v>10</v>
      </c>
    </row>
    <row r="10" spans="1:10" ht="4.1500000000000004" customHeight="1" x14ac:dyDescent="0.25"/>
    <row r="11" spans="1:10" x14ac:dyDescent="0.25">
      <c r="B11" s="18">
        <v>1.96</v>
      </c>
      <c r="C11" t="s">
        <v>12</v>
      </c>
    </row>
    <row r="12" spans="1:10" x14ac:dyDescent="0.25">
      <c r="B12" s="18">
        <v>24.5</v>
      </c>
      <c r="C12" t="s">
        <v>0</v>
      </c>
    </row>
    <row r="13" spans="1:10" x14ac:dyDescent="0.25">
      <c r="B13" s="3">
        <f>B11/B12</f>
        <v>0.08</v>
      </c>
      <c r="C13" s="2" t="s">
        <v>1</v>
      </c>
    </row>
    <row r="15" spans="1:10" s="10" customFormat="1" x14ac:dyDescent="0.25">
      <c r="A15" s="10" t="s">
        <v>14</v>
      </c>
    </row>
    <row r="16" spans="1:10" ht="4.1500000000000004" customHeight="1" x14ac:dyDescent="0.25"/>
    <row r="17" spans="1:3" x14ac:dyDescent="0.25">
      <c r="B17" s="18">
        <v>6</v>
      </c>
      <c r="C17" t="s">
        <v>2</v>
      </c>
    </row>
    <row r="18" spans="1:3" x14ac:dyDescent="0.25">
      <c r="B18" s="18">
        <v>26.46</v>
      </c>
      <c r="C18" t="s">
        <v>3</v>
      </c>
    </row>
    <row r="19" spans="1:3" x14ac:dyDescent="0.25">
      <c r="B19" s="3">
        <f>IF(B17/B18&lt;=0.2,(B17/B18),0.2)</f>
        <v>0.2</v>
      </c>
      <c r="C19" s="2" t="s">
        <v>26</v>
      </c>
    </row>
    <row r="21" spans="1:3" s="10" customFormat="1" x14ac:dyDescent="0.25">
      <c r="A21" s="10" t="s">
        <v>17</v>
      </c>
    </row>
    <row r="22" spans="1:3" ht="5.45" customHeight="1" x14ac:dyDescent="0.25"/>
    <row r="23" spans="1:3" x14ac:dyDescent="0.25">
      <c r="B23" s="18">
        <f>12+8</f>
        <v>20</v>
      </c>
      <c r="C23" t="s">
        <v>18</v>
      </c>
    </row>
    <row r="24" spans="1:3" x14ac:dyDescent="0.25">
      <c r="B24" s="4">
        <f>B13</f>
        <v>0.08</v>
      </c>
      <c r="C24" t="s">
        <v>8</v>
      </c>
    </row>
    <row r="25" spans="1:3" x14ac:dyDescent="0.25">
      <c r="B25" s="7">
        <f>B23*B24</f>
        <v>1.6</v>
      </c>
      <c r="C25" t="s">
        <v>4</v>
      </c>
    </row>
    <row r="27" spans="1:3" x14ac:dyDescent="0.25">
      <c r="B27" s="6">
        <f>B23+B25</f>
        <v>21.6</v>
      </c>
      <c r="C27" t="s">
        <v>19</v>
      </c>
    </row>
    <row r="28" spans="1:3" x14ac:dyDescent="0.25">
      <c r="B28" s="5">
        <f>B19</f>
        <v>0.2</v>
      </c>
      <c r="C28" t="s">
        <v>7</v>
      </c>
    </row>
    <row r="29" spans="1:3" x14ac:dyDescent="0.25">
      <c r="B29" s="7">
        <f>B27*B28</f>
        <v>4.32</v>
      </c>
      <c r="C29" t="s">
        <v>5</v>
      </c>
    </row>
    <row r="31" spans="1:3" x14ac:dyDescent="0.25">
      <c r="B31" s="19">
        <f>B23+B25+B29</f>
        <v>25.92</v>
      </c>
      <c r="C31" t="s">
        <v>27</v>
      </c>
    </row>
    <row r="32" spans="1:3" x14ac:dyDescent="0.25">
      <c r="C32" s="13" t="s">
        <v>28</v>
      </c>
    </row>
    <row r="33" spans="1:3" x14ac:dyDescent="0.25">
      <c r="C33" s="13"/>
    </row>
    <row r="34" spans="1:3" ht="15" customHeight="1" x14ac:dyDescent="0.25">
      <c r="A34" s="17" t="s">
        <v>29</v>
      </c>
      <c r="B34" s="18">
        <v>1</v>
      </c>
      <c r="C34" t="s">
        <v>30</v>
      </c>
    </row>
    <row r="35" spans="1:3" x14ac:dyDescent="0.25">
      <c r="A35" s="16"/>
      <c r="B35" s="19">
        <f>B31/B34</f>
        <v>25.92</v>
      </c>
      <c r="C35" t="s">
        <v>31</v>
      </c>
    </row>
    <row r="36" spans="1:3" x14ac:dyDescent="0.25">
      <c r="C36" s="13"/>
    </row>
    <row r="37" spans="1:3" s="10" customFormat="1" ht="21.75" customHeight="1" x14ac:dyDescent="0.25">
      <c r="A37" s="10" t="s">
        <v>20</v>
      </c>
    </row>
    <row r="38" spans="1:3" ht="4.9000000000000004" customHeight="1" x14ac:dyDescent="0.25"/>
    <row r="39" spans="1:3" x14ac:dyDescent="0.25">
      <c r="B39" s="18">
        <v>4.5</v>
      </c>
      <c r="C39" t="s">
        <v>21</v>
      </c>
    </row>
    <row r="40" spans="1:3" x14ac:dyDescent="0.25">
      <c r="B40" s="4">
        <f>B13</f>
        <v>0.08</v>
      </c>
      <c r="C40" t="s">
        <v>8</v>
      </c>
    </row>
    <row r="41" spans="1:3" x14ac:dyDescent="0.25">
      <c r="B41" s="7">
        <f>B39*B40</f>
        <v>0.36</v>
      </c>
      <c r="C41" t="s">
        <v>6</v>
      </c>
    </row>
    <row r="43" spans="1:3" x14ac:dyDescent="0.25">
      <c r="B43" s="6">
        <f>B39+B41</f>
        <v>4.8600000000000003</v>
      </c>
      <c r="C43" t="s">
        <v>22</v>
      </c>
    </row>
    <row r="44" spans="1:3" x14ac:dyDescent="0.25">
      <c r="B44" s="5">
        <f>B17/B18</f>
        <v>0.22675736961451246</v>
      </c>
      <c r="C44" t="s">
        <v>7</v>
      </c>
    </row>
    <row r="45" spans="1:3" x14ac:dyDescent="0.25">
      <c r="B45" s="7">
        <f>B43*B44</f>
        <v>1.1020408163265305</v>
      </c>
      <c r="C45" t="s">
        <v>23</v>
      </c>
    </row>
    <row r="47" spans="1:3" x14ac:dyDescent="0.25">
      <c r="B47" s="7">
        <f>B39+B41+B45</f>
        <v>5.9620408163265308</v>
      </c>
      <c r="C47" t="s">
        <v>24</v>
      </c>
    </row>
    <row r="49" spans="1:5" s="10" customFormat="1" x14ac:dyDescent="0.25">
      <c r="A49" s="10" t="s">
        <v>9</v>
      </c>
    </row>
    <row r="50" spans="1:5" ht="4.9000000000000004" customHeight="1" x14ac:dyDescent="0.25"/>
    <row r="51" spans="1:5" x14ac:dyDescent="0.25">
      <c r="B51" s="6">
        <f>B31</f>
        <v>25.92</v>
      </c>
      <c r="C51" t="s">
        <v>27</v>
      </c>
    </row>
    <row r="52" spans="1:5" x14ac:dyDescent="0.25">
      <c r="B52" s="11">
        <f>B47</f>
        <v>5.9620408163265308</v>
      </c>
      <c r="C52" t="s">
        <v>24</v>
      </c>
    </row>
    <row r="53" spans="1:5" x14ac:dyDescent="0.25">
      <c r="B53" s="11">
        <f>IF(B19&gt;=0.2,((B17/B18)*B27-B29),0)</f>
        <v>0.57795918367346921</v>
      </c>
      <c r="C53" t="s">
        <v>33</v>
      </c>
      <c r="D53" s="8"/>
      <c r="E53" s="8"/>
    </row>
    <row r="54" spans="1:5" x14ac:dyDescent="0.25">
      <c r="B54" s="12">
        <f>SUM(B51:B53)</f>
        <v>32.46</v>
      </c>
      <c r="C54" s="14" t="s">
        <v>15</v>
      </c>
      <c r="D54" s="8"/>
      <c r="E54" s="8"/>
    </row>
  </sheetData>
  <sheetProtection sheet="1" objects="1" scenarios="1" selectLockedCells="1"/>
  <mergeCells count="1">
    <mergeCell ref="A6:I7"/>
  </mergeCells>
  <pageMargins left="1" right="1" top="0.25" bottom="0.57999999999999996" header="0" footer="0.2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6.140625" bestFit="1" customWidth="1"/>
  </cols>
  <sheetData>
    <row r="1" spans="1:3" x14ac:dyDescent="0.25">
      <c r="A1" t="s">
        <v>41</v>
      </c>
    </row>
    <row r="2" spans="1:3" x14ac:dyDescent="0.25">
      <c r="B2" t="s">
        <v>39</v>
      </c>
      <c r="C2" t="s">
        <v>40</v>
      </c>
    </row>
    <row r="3" spans="1:3" x14ac:dyDescent="0.25">
      <c r="A3" t="s">
        <v>34</v>
      </c>
      <c r="B3">
        <v>1360.03</v>
      </c>
      <c r="C3" s="20">
        <f>B3/B8</f>
        <v>0.32909256903592771</v>
      </c>
    </row>
    <row r="4" spans="1:3" x14ac:dyDescent="0.25">
      <c r="A4" t="s">
        <v>35</v>
      </c>
      <c r="B4">
        <v>638.90700000000004</v>
      </c>
      <c r="C4" s="20">
        <f>B4/B8</f>
        <v>0.154599197080239</v>
      </c>
    </row>
    <row r="5" spans="1:3" x14ac:dyDescent="0.25">
      <c r="A5" t="s">
        <v>36</v>
      </c>
      <c r="B5">
        <v>723.13</v>
      </c>
      <c r="C5" s="20">
        <f>B5/B8</f>
        <v>0.1749790147621379</v>
      </c>
    </row>
    <row r="6" spans="1:3" x14ac:dyDescent="0.25">
      <c r="A6" t="s">
        <v>37</v>
      </c>
      <c r="B6">
        <v>859.6</v>
      </c>
      <c r="C6" s="20">
        <f>B6/B8</f>
        <v>0.20800127375372857</v>
      </c>
    </row>
    <row r="7" spans="1:3" x14ac:dyDescent="0.25">
      <c r="A7" t="s">
        <v>38</v>
      </c>
      <c r="B7">
        <v>551</v>
      </c>
      <c r="C7" s="20">
        <f>B7/B8</f>
        <v>0.13332794536796699</v>
      </c>
    </row>
    <row r="8" spans="1:3" x14ac:dyDescent="0.25">
      <c r="B8">
        <f>SUM(B3:B7)</f>
        <v>4132.6669999999995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nevans2</dc:creator>
  <cp:lastModifiedBy>Hannah Kahler</cp:lastModifiedBy>
  <cp:lastPrinted>2018-10-12T14:09:36Z</cp:lastPrinted>
  <dcterms:created xsi:type="dcterms:W3CDTF">2010-09-28T13:36:57Z</dcterms:created>
  <dcterms:modified xsi:type="dcterms:W3CDTF">2018-11-08T18:40:45Z</dcterms:modified>
</cp:coreProperties>
</file>